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C041EC8E-10F5-4E3B-88F3-363A343D67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81029"/>
</workbook>
</file>

<file path=xl/calcChain.xml><?xml version="1.0" encoding="utf-8"?>
<calcChain xmlns="http://schemas.openxmlformats.org/spreadsheetml/2006/main">
  <c r="K104" i="4" l="1"/>
  <c r="K103" i="4"/>
  <c r="J104" i="4"/>
  <c r="J103" i="4"/>
  <c r="K102" i="4"/>
  <c r="J102" i="4"/>
  <c r="K101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<sst xmlns="http://schemas.openxmlformats.org/spreadsheetml/2006/main" count="505" uniqueCount="182">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</sst>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0" fontId="4" fillId="2" borderId="0" xfId="0" applyFont="1" applyFill="1" applyBorder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zoomScale="85" zoomScaleNormal="85" workbookViewId="0">
      <selection activeCell="K105" sqref="K105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" t="s">
        <v>4</v>
      </c>
      <c r="H1" s="2" t="s">
        <v>5</v>
      </c>
      <c r="I1" s="11" t="s">
        <v>181</v>
      </c>
      <c r="J1" s="1" t="s">
        <v>179</v>
      </c>
      <c r="K1" s="1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2">
        <f>Cost/Storeys</f>
        <v>0.24561403508771928</v>
      </c>
      <c r="K2" s="12">
        <f>Cost/Metres</f>
        <v>5.8091286307053944E-2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2">
        <f>Cost/Storeys</f>
        <v>0.51428571428571423</v>
      </c>
      <c r="K3" s="12">
        <f>Cost/Metres</f>
        <v>0.138996138996139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2">
        <f>Cost/Storeys</f>
        <v>0.27777777777777779</v>
      </c>
      <c r="K4" s="12">
        <f>Cost/Metres</f>
        <v>7.0671378091872794E-2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2">
        <f>Cost/Storeys</f>
        <v>1.3731343283582089</v>
      </c>
      <c r="K5" s="12">
        <f>Cost/Metres</f>
        <v>0.31724137931034485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2">
        <f>Cost/Storeys</f>
        <v>1.2467532467532467</v>
      </c>
      <c r="K6" s="12">
        <f>Cost/Metres</f>
        <v>0.30094043887147337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2">
        <f>Cost/Storeys</f>
        <v>0.40196078431372551</v>
      </c>
      <c r="K7" s="12">
        <f>Cost/Metres</f>
        <v>0.10761154855643044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2">
        <f>Cost/Storeys</f>
        <v>0.80952380952380953</v>
      </c>
      <c r="K8" s="12">
        <f>Cost/Metres</f>
        <v>0.1471861471861472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2">
        <f>Cost/Storeys</f>
        <v>1.6538461538461537</v>
      </c>
      <c r="K9" s="12">
        <f>Cost/Metres</f>
        <v>0.1799163179916318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2">
        <f>Cost/Storeys</f>
        <v>1.3269230769230769</v>
      </c>
      <c r="K10" s="12">
        <f>Cost/Metres</f>
        <v>0.29113924050632911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2">
        <f>Cost/Storeys</f>
        <v>0.72881355932203384</v>
      </c>
      <c r="K11" s="12">
        <f>Cost/Metres</f>
        <v>0.17479674796747968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2">
        <f>Cost/Storeys</f>
        <v>0.2</v>
      </c>
      <c r="K12" s="12">
        <f>Cost/Metres</f>
        <v>4.8387096774193547E-2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2">
        <f>Cost/Storeys</f>
        <v>1.1499999999999999</v>
      </c>
      <c r="K13" s="12">
        <f>Cost/Metres</f>
        <v>0.26640926640926643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2">
        <f>Cost/Storeys</f>
        <v>0.6</v>
      </c>
      <c r="K14" s="12">
        <f>Cost/Metres</f>
        <v>0.1744186046511628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2">
        <f>Cost/Storeys</f>
        <v>0.98245614035087714</v>
      </c>
      <c r="K15" s="12">
        <f>Cost/Metres</f>
        <v>0.23728813559322035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2">
        <f>Cost/Storeys</f>
        <v>1.4210526315789473</v>
      </c>
      <c r="K16" s="12">
        <f>Cost/Metres</f>
        <v>0.33891213389121339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2">
        <f>Cost/Storeys</f>
        <v>1.4166666666666667</v>
      </c>
      <c r="K17" s="12">
        <f>Cost/Metres</f>
        <v>0.35416666666666669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2">
        <f>Cost/Storeys</f>
        <v>0.59375</v>
      </c>
      <c r="K18" s="12">
        <f>Cost/Metres</f>
        <v>0.1484375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2">
        <f>Cost/Storeys</f>
        <v>1.1875</v>
      </c>
      <c r="K19" s="12">
        <f>Cost/Metres</f>
        <v>0.21923076923076923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2">
        <f>Cost/Storeys</f>
        <v>0.59459459459459463</v>
      </c>
      <c r="K20" s="12">
        <f>Cost/Metres</f>
        <v>0.16793893129770993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2">
        <f>Cost/Storeys</f>
        <v>0.75806451612903225</v>
      </c>
      <c r="K21" s="12">
        <f>Cost/Metres</f>
        <v>0.17938931297709923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2">
        <f>Cost/Storeys</f>
        <v>0.25</v>
      </c>
      <c r="K22" s="12">
        <f>Cost/Metres</f>
        <v>5.185185185185185E-2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2">
        <f>Cost/Storeys</f>
        <v>0.49152542372881358</v>
      </c>
      <c r="K23" s="12">
        <f>Cost/Metres</f>
        <v>0.1039426523297491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2">
        <f>Cost/Storeys</f>
        <v>1</v>
      </c>
      <c r="K24" s="12">
        <f>Cost/Metres</f>
        <v>0.24827586206896551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2">
        <f>Cost/Storeys</f>
        <v>0.21249999999999999</v>
      </c>
      <c r="K25" s="12">
        <f>Cost/Metres</f>
        <v>4.9132947976878616E-2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2">
        <f>Cost/Storeys</f>
        <v>0.52727272727272723</v>
      </c>
      <c r="K26" s="12">
        <f>Cost/Metres</f>
        <v>0.13122171945701358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2">
        <f>Cost/Storeys</f>
        <v>1.2156862745098038</v>
      </c>
      <c r="K27" s="12">
        <f>Cost/Metres</f>
        <v>0.27074235807860264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2">
        <f>Cost/Storeys</f>
        <v>1.263157894736842</v>
      </c>
      <c r="K28" s="12">
        <f>Cost/Metres</f>
        <v>0.31304347826086959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2">
        <f>Cost/Storeys</f>
        <v>1.0153846153846153</v>
      </c>
      <c r="K29" s="12">
        <f>Cost/Metres</f>
        <v>0.28448275862068967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2">
        <f>Cost/Storeys</f>
        <v>1.5961538461538463</v>
      </c>
      <c r="K30" s="12">
        <f>Cost/Metres</f>
        <v>0.35775862068965519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2">
        <f>Cost/Storeys</f>
        <v>0.64912280701754388</v>
      </c>
      <c r="K31" s="12">
        <f>Cost/Metres</f>
        <v>0.1574468085106383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2">
        <f>Cost/Storeys</f>
        <v>1.7884615384615385</v>
      </c>
      <c r="K32" s="12">
        <f>Cost/Metres</f>
        <v>0.39574468085106385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2">
        <f>Cost/Storeys</f>
        <v>1.1666666666666667</v>
      </c>
      <c r="K33" s="12">
        <f>Cost/Metres</f>
        <v>0.29535864978902954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2">
        <f>Cost/Storeys</f>
        <v>1.9787234042553192</v>
      </c>
      <c r="K34" s="12">
        <f>Cost/Metres</f>
        <v>0.39240506329113922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2">
        <f>Cost/Storeys</f>
        <v>1.6071428571428572</v>
      </c>
      <c r="K35" s="12">
        <f>Cost/Metres</f>
        <v>0.37815126050420167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2">
        <f>Cost/Storeys</f>
        <v>0.28333333333333333</v>
      </c>
      <c r="K36" s="12">
        <f>Cost/Metres</f>
        <v>7.0833333333333331E-2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2">
        <f>Cost/Storeys</f>
        <v>1.1599999999999999</v>
      </c>
      <c r="K37" s="12">
        <f>Cost/Metres</f>
        <v>0.23770491803278687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2">
        <f>Cost/Storeys</f>
        <v>0.52</v>
      </c>
      <c r="K38" s="12">
        <f>Cost/Metres</f>
        <v>0.15725806451612903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2">
        <f>Cost/Storeys</f>
        <v>1.3968253968253967</v>
      </c>
      <c r="K39" s="12">
        <f>Cost/Metres</f>
        <v>0.35483870967741937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2">
        <f>Cost/Storeys</f>
        <v>1.25</v>
      </c>
      <c r="K40" s="12">
        <f>Cost/Metres</f>
        <v>0.30120481927710846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2">
        <f>Cost/Storeys</f>
        <v>0.78</v>
      </c>
      <c r="K41" s="12">
        <f>Cost/Metres</f>
        <v>0.156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2">
        <f>Cost/Storeys</f>
        <v>0.60606060606060608</v>
      </c>
      <c r="K42" s="12">
        <f>Cost/Metres</f>
        <v>0.15094339622641509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2">
        <f>Cost/Storeys</f>
        <v>0.27941176470588236</v>
      </c>
      <c r="K43" s="12">
        <f>Cost/Metres</f>
        <v>6.9090909090909092E-2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2">
        <f>Cost/Storeys</f>
        <v>1.515625</v>
      </c>
      <c r="K44" s="12">
        <f>Cost/Metres</f>
        <v>0.35272727272727272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2">
        <f>Cost/Storeys</f>
        <v>0.86363636363636365</v>
      </c>
      <c r="K45" s="12">
        <f>Cost/Metres</f>
        <v>0.20357142857142857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2">
        <f>Cost/Storeys</f>
        <v>1.0416666666666667</v>
      </c>
      <c r="K46" s="12">
        <f>Cost/Metres</f>
        <v>0.2669039145907473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2">
        <f>Cost/Storeys</f>
        <v>1.2894736842105263</v>
      </c>
      <c r="K47" s="12">
        <f>Cost/Metres</f>
        <v>0.34146341463414637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2">
        <f>Cost/Storeys</f>
        <v>1.4918032786885247</v>
      </c>
      <c r="K48" s="12">
        <f>Cost/Metres</f>
        <v>0.31597222222222221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2">
        <f>Cost/Storeys</f>
        <v>0.91549295774647887</v>
      </c>
      <c r="K49" s="12">
        <f>Cost/Metres</f>
        <v>0.2195945945945946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2">
        <f>Cost/Storeys</f>
        <v>0.33333333333333331</v>
      </c>
      <c r="K50" s="12">
        <f>Cost/Metres</f>
        <v>8.1967213114754092E-2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2">
        <f>Cost/Storeys</f>
        <v>0.73333333333333328</v>
      </c>
      <c r="K51" s="12">
        <f>Cost/Metres</f>
        <v>0.14332247557003258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2">
        <f>Cost/Storeys</f>
        <v>0.6</v>
      </c>
      <c r="K52" s="12">
        <f>Cost/Metres</f>
        <v>0.11382113821138211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2">
        <f>Cost/Storeys</f>
        <v>0.33333333333333331</v>
      </c>
      <c r="K53" s="12">
        <f>Cost/Metres</f>
        <v>8.6580086580086577E-2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2">
        <f>Cost/Storeys</f>
        <v>1.1346153846153846</v>
      </c>
      <c r="K54" s="12">
        <f>Cost/Metres</f>
        <v>0.25321888412017168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2">
        <f>Cost/Storeys</f>
        <v>1.6111111111111112</v>
      </c>
      <c r="K55" s="12">
        <f>Cost/Metres</f>
        <v>0.37179487179487181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2">
        <f>Cost/Storeys</f>
        <v>1.1200000000000001</v>
      </c>
      <c r="K56" s="12">
        <f>Cost/Metres</f>
        <v>0.23829787234042554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2">
        <f>Cost/Storeys</f>
        <v>1</v>
      </c>
      <c r="K57" s="12">
        <f>Cost/Metres</f>
        <v>0.24576271186440679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2">
        <f>Cost/Storeys</f>
        <v>0.72</v>
      </c>
      <c r="K58" s="12">
        <f>Cost/Metres</f>
        <v>0.15254237288135594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2">
        <f>Cost/Storeys</f>
        <v>1.5</v>
      </c>
      <c r="K59" s="12">
        <f>Cost/Metres</f>
        <v>0.3907563025210084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2">
        <f>Cost/Storeys</f>
        <v>0.29629629629629628</v>
      </c>
      <c r="K60" s="12">
        <f>Cost/Metres</f>
        <v>6.6390041493775934E-2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2">
        <f>Cost/Storeys</f>
        <v>0.58333333333333337</v>
      </c>
      <c r="K61" s="12">
        <f>Cost/Metres</f>
        <v>0.11522633744855967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2">
        <f>Cost/Storeys</f>
        <v>1.803921568627451</v>
      </c>
      <c r="K62" s="12">
        <f>Cost/Metres</f>
        <v>0.37704918032786883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2">
        <f>Cost/Storeys</f>
        <v>1.8913043478260869</v>
      </c>
      <c r="K63" s="12">
        <f>Cost/Metres</f>
        <v>0.34799999999999998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2">
        <f>Cost/Storeys</f>
        <v>0.49090909090909091</v>
      </c>
      <c r="K64" s="12">
        <f>Cost/Metres</f>
        <v>0.10714285714285714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2">
        <f>Cost/Storeys</f>
        <v>1.3392857142857142</v>
      </c>
      <c r="K65" s="12">
        <f>Cost/Metres</f>
        <v>0.29296875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2">
        <f>Cost/Storeys</f>
        <v>0.65079365079365081</v>
      </c>
      <c r="K66" s="12">
        <f>Cost/Metres</f>
        <v>0.15953307392996108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2">
        <f>Cost/Storeys</f>
        <v>0.31034482758620691</v>
      </c>
      <c r="K67" s="12">
        <f>Cost/Metres</f>
        <v>6.9767441860465115E-2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2">
        <f>Cost/Storeys</f>
        <v>0.70588235294117652</v>
      </c>
      <c r="K68" s="12">
        <f>Cost/Metres</f>
        <v>0.13688212927756654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2">
        <f>Cost/Storeys</f>
        <v>0.5</v>
      </c>
      <c r="K69" s="12">
        <f>Cost/Metres</f>
        <v>0.11320754716981132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2">
        <f>Cost/Storeys</f>
        <v>0.18333333333333332</v>
      </c>
      <c r="K70" s="12">
        <f>Cost/Metres</f>
        <v>4.1509433962264149E-2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2">
        <f>Cost/Storeys</f>
        <v>0.84848484848484851</v>
      </c>
      <c r="K71" s="12">
        <f>Cost/Metres</f>
        <v>0.2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2">
        <f>Cost/Storeys</f>
        <v>0.54545454545454541</v>
      </c>
      <c r="K72" s="12">
        <f>Cost/Metres</f>
        <v>0.12857142857142856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2">
        <f>Cost/Storeys</f>
        <v>0.32203389830508472</v>
      </c>
      <c r="K73" s="12">
        <f>Cost/Metres</f>
        <v>6.6666666666666666E-2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2">
        <f>Cost/Storeys</f>
        <v>1.2</v>
      </c>
      <c r="K74" s="12">
        <f>Cost/Metres</f>
        <v>0.28965517241379313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2">
        <f>Cost/Storeys</f>
        <v>0.7192982456140351</v>
      </c>
      <c r="K75" s="12">
        <f>Cost/Metres</f>
        <v>0.14137931034482759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2">
        <f>Cost/Storeys</f>
        <v>1.3846153846153846</v>
      </c>
      <c r="K76" s="12">
        <f>Cost/Metres</f>
        <v>0.30716723549488056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2">
        <f>Cost/Storeys</f>
        <v>0.65714285714285714</v>
      </c>
      <c r="K77" s="12">
        <f>Cost/Metres</f>
        <v>0.1554054054054054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2">
        <f>Cost/Storeys</f>
        <v>0.23809523809523808</v>
      </c>
      <c r="K78" s="12">
        <f>Cost/Metres</f>
        <v>5.016722408026756E-2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2">
        <f>Cost/Storeys</f>
        <v>0.67619047619047623</v>
      </c>
      <c r="K79" s="12">
        <f>Cost/Metres</f>
        <v>0.23666666666666666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2">
        <f>Cost/Storeys</f>
        <v>0.1875</v>
      </c>
      <c r="K80" s="12">
        <f>Cost/Metres</f>
        <v>3.9603960396039604E-2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2">
        <f>Cost/Storeys</f>
        <v>0.76</v>
      </c>
      <c r="K81" s="12">
        <f>Cost/Metres</f>
        <v>0.18387096774193548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2">
        <f>Cost/Storeys</f>
        <v>1.509090909090909</v>
      </c>
      <c r="K82" s="12">
        <f>Cost/Metres</f>
        <v>0.26774193548387099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2">
        <f>Cost/Storeys</f>
        <v>1.290909090909091</v>
      </c>
      <c r="K83" s="12">
        <f>Cost/Metres</f>
        <v>0.22756410256410256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2">
        <f>Cost/Storeys</f>
        <v>0.88888888888888884</v>
      </c>
      <c r="K84" s="12">
        <f>Cost/Metres</f>
        <v>0.25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2">
        <f>Cost/Storeys</f>
        <v>1.3166666666666667</v>
      </c>
      <c r="K85" s="12">
        <f>Cost/Metres</f>
        <v>0.24610591900311526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2">
        <f>Cost/Storeys</f>
        <v>0.6470588235294118</v>
      </c>
      <c r="K86" s="12">
        <f>Cost/Metres</f>
        <v>0.15804597701149425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2">
        <f>Cost/Storeys</f>
        <v>0.93670886075949367</v>
      </c>
      <c r="K87" s="12">
        <f>Cost/Metres</f>
        <v>0.21142857142857144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2">
        <f>Cost/Storeys</f>
        <v>0.46153846153846156</v>
      </c>
      <c r="K88" s="12">
        <f>Cost/Metres</f>
        <v>9.6256684491978606E-2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2">
        <f>Cost/Storeys</f>
        <v>0.66666666666666663</v>
      </c>
      <c r="K89" s="12">
        <f>Cost/Metres</f>
        <v>0.11979166666666667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2">
        <f>Cost/Storeys</f>
        <v>0.3125</v>
      </c>
      <c r="K90" s="12">
        <f>Cost/Metres</f>
        <v>6.3938618925831206E-2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2">
        <f>Cost/Storeys</f>
        <v>0.36363636363636365</v>
      </c>
      <c r="K91" s="12">
        <f>Cost/Metres</f>
        <v>7.6009501187648459E-2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2">
        <f>Cost/Storeys</f>
        <v>0.85227272727272729</v>
      </c>
      <c r="K92" s="12">
        <f>Cost/Metres</f>
        <v>0.16592920353982302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2">
        <f>Cost/Storeys</f>
        <v>1.0795454545454546</v>
      </c>
      <c r="K93" s="12">
        <f>Cost/Metres</f>
        <v>0.21017699115044247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2">
        <f>Cost/Storeys</f>
        <v>1.2941176470588236</v>
      </c>
      <c r="K94" s="12">
        <f>Cost/Metres</f>
        <v>0.26938775510204083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2">
        <f>Cost/Storeys</f>
        <v>3.3</v>
      </c>
      <c r="K95" s="12">
        <f>Cost/Metres</f>
        <v>0.36131386861313869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2">
        <f>Cost/Storeys</f>
        <v>1.3787878787878789</v>
      </c>
      <c r="K96" s="12">
        <f>Cost/Metres</f>
        <v>0.31597222222222221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2">
        <f>Cost/Storeys</f>
        <v>1.2222222222222223</v>
      </c>
      <c r="K97" s="12">
        <f>Cost/Metres</f>
        <v>0.21359223300970873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2">
        <f>Cost/Storeys</f>
        <v>2.8666666666666667</v>
      </c>
      <c r="K98" s="12">
        <f>Cost/Metres</f>
        <v>0.24927536231884059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2">
        <f>Cost/Storeys</f>
        <v>0.94545454545454544</v>
      </c>
      <c r="K99" s="12">
        <f>Cost/Metres</f>
        <v>0.14647887323943662</v>
      </c>
    </row>
    <row r="101" spans="1:11" x14ac:dyDescent="0.25">
      <c r="G101" s="9"/>
      <c r="H101" s="9"/>
      <c r="I101" s="6" t="s">
        <v>175</v>
      </c>
      <c r="J101" s="13">
        <f>SUM(Cost_per_Storey)</f>
        <v>92.350522521971556</v>
      </c>
      <c r="K101" s="13">
        <f>SUM(Cost_per_Metre)</f>
        <v>19.902738996403539</v>
      </c>
    </row>
    <row r="102" spans="1:11" x14ac:dyDescent="0.25">
      <c r="G102" s="10"/>
      <c r="H102" s="10"/>
      <c r="I102" s="7" t="s">
        <v>176</v>
      </c>
      <c r="J102" s="13">
        <f>AVERAGE(Cost_per_Storey)</f>
        <v>0.94235227063236282</v>
      </c>
      <c r="K102" s="13">
        <f>AVERAGE(Cost_per_Metre)</f>
        <v>0.20308917343268917</v>
      </c>
    </row>
    <row r="103" spans="1:11" x14ac:dyDescent="0.25">
      <c r="G103" s="9"/>
      <c r="H103" s="9"/>
      <c r="I103" s="7" t="s">
        <v>177</v>
      </c>
      <c r="J103" s="13">
        <f>MAX(Cost_per_Storey)</f>
        <v>3.3</v>
      </c>
      <c r="K103" s="13">
        <f>MAX(Cost_per_Metre)</f>
        <v>0.39574468085106385</v>
      </c>
    </row>
    <row r="104" spans="1:11" x14ac:dyDescent="0.25">
      <c r="G104" s="9"/>
      <c r="H104" s="9"/>
      <c r="I104" s="8" t="s">
        <v>178</v>
      </c>
      <c r="J104" s="13">
        <f>MIN(Cost_per_Storey)</f>
        <v>0.18333333333333332</v>
      </c>
      <c r="K104" s="13">
        <f>MIN(Cost_per_Metre)</f>
        <v>3.9603960396039604E-2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2007-08-15T12:12:26Z</dcterms:created>
  <dcterms:modified xsi:type="dcterms:W3CDTF">2021-10-09T05:04:16Z</dcterms:modified>
</cp:coreProperties>
</file>